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20" yWindow="45" windowWidth="19440" windowHeight="10035"/>
  </bookViews>
  <sheets>
    <sheet name="60" sheetId="1" r:id="rId1"/>
  </sheets>
  <definedNames>
    <definedName name="_xlnm.Print_Area" localSheetId="0">'60'!$A$1:$H$47</definedName>
    <definedName name="metodos">'60'!$N$19:$N$22</definedName>
  </definedNames>
  <calcPr calcId="145621"/>
</workbook>
</file>

<file path=xl/calcChain.xml><?xml version="1.0" encoding="utf-8"?>
<calcChain xmlns="http://schemas.openxmlformats.org/spreadsheetml/2006/main">
  <c r="F45" i="1" l="1"/>
  <c r="F44" i="1"/>
  <c r="F43" i="1"/>
  <c r="E44" i="1"/>
  <c r="G44" i="1" s="1"/>
  <c r="E45" i="1"/>
  <c r="G45" i="1" s="1"/>
  <c r="E43" i="1"/>
  <c r="E41" i="1" s="1"/>
  <c r="G43" i="1" l="1"/>
  <c r="E47" i="1"/>
  <c r="F47" i="1"/>
  <c r="E39" i="1"/>
  <c r="F39" i="1"/>
  <c r="G33" i="1"/>
  <c r="G34" i="1"/>
  <c r="G35" i="1"/>
  <c r="G36" i="1"/>
  <c r="G37" i="1"/>
  <c r="G32" i="1"/>
  <c r="G47" i="1" l="1"/>
  <c r="G39" i="1"/>
</calcChain>
</file>

<file path=xl/sharedStrings.xml><?xml version="1.0" encoding="utf-8"?>
<sst xmlns="http://schemas.openxmlformats.org/spreadsheetml/2006/main" count="48" uniqueCount="34">
  <si>
    <t>Saldo inmaterial</t>
  </si>
  <si>
    <t>CO)1</t>
  </si>
  <si>
    <t>Muestreo</t>
  </si>
  <si>
    <t>Importe</t>
  </si>
  <si>
    <t>Acreedores</t>
  </si>
  <si>
    <t>Deudores</t>
  </si>
  <si>
    <t>Procedimientos de verificación</t>
  </si>
  <si>
    <t>Total general</t>
  </si>
  <si>
    <t>Error Tolerable Trabajo</t>
  </si>
  <si>
    <t>DESCRIPCION</t>
  </si>
  <si>
    <t>CUENTA</t>
  </si>
  <si>
    <t>Cifra de IR en Trabajo</t>
  </si>
  <si>
    <t>Cuenta</t>
  </si>
  <si>
    <t>Descripción</t>
  </si>
  <si>
    <t>Aprovisionamientos</t>
  </si>
  <si>
    <t>Informe Resumen muestreo</t>
  </si>
  <si>
    <t>Informe conclusiones muestreo</t>
  </si>
  <si>
    <t>ANÁLISIS ÁREA APROVISIONAMIENTOS</t>
  </si>
  <si>
    <t>Inmaterial</t>
  </si>
  <si>
    <t>Otros</t>
  </si>
  <si>
    <t>Total analizado por muestreo</t>
  </si>
  <si>
    <t>Total analizado mediante analítica</t>
  </si>
  <si>
    <t>Total inmaterial</t>
  </si>
  <si>
    <t>Analítica</t>
  </si>
  <si>
    <t>%ET:</t>
  </si>
  <si>
    <t>Cuenta 1</t>
  </si>
  <si>
    <t>Cuenta 2</t>
  </si>
  <si>
    <t>Cuenta 3</t>
  </si>
  <si>
    <t>Cuenta 4</t>
  </si>
  <si>
    <t>Cuenta 5</t>
  </si>
  <si>
    <t>Cuenta 6</t>
  </si>
  <si>
    <t>SALDO ACTUAL</t>
  </si>
  <si>
    <t>SALDO ANTERIOR</t>
  </si>
  <si>
    <t>SALDO AÑO3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</si>
</sst>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</borders>
  <cellStyleXfs count="6">
    <xf numFmtId="0" fontId="0" fillId="0" borderId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4" fillId="2" borderId="0" applyNumberFormat="0" applyBorder="0" applyAlignment="0" applyProtection="0"/>
    <xf numFmtId="0" fontId="5" fillId="0" borderId="4" applyNumberFormat="0" applyFill="0" applyAlignment="0" applyProtection="0"/>
    <xf numFmtId="9" fontId="9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quotePrefix="1" applyFont="1" applyAlignment="1">
      <alignment horizontal="left"/>
    </xf>
    <xf numFmtId="0" fontId="0" fillId="0" borderId="0" xfId="0" applyFont="1"/>
    <xf numFmtId="0" fontId="2" fillId="0" borderId="2" xfId="1" applyFont="1"/>
    <xf numFmtId="4" fontId="0" fillId="0" borderId="0" xfId="0" applyNumberFormat="1" applyFont="1"/>
    <xf numFmtId="0" fontId="0" fillId="0" borderId="0" xfId="0" applyFont="1" applyAlignment="1"/>
    <xf numFmtId="0" fontId="7" fillId="0" borderId="0" xfId="0" quotePrefix="1" applyFont="1" applyAlignment="1">
      <alignment horizontal="right"/>
    </xf>
    <xf numFmtId="39" fontId="4" fillId="2" borderId="1" xfId="3" applyNumberFormat="1" applyFont="1" applyBorder="1"/>
    <xf numFmtId="0" fontId="6" fillId="0" borderId="0" xfId="0" applyFont="1"/>
    <xf numFmtId="0" fontId="3" fillId="0" borderId="3" xfId="2" applyFont="1"/>
    <xf numFmtId="0" fontId="3" fillId="0" borderId="3" xfId="2" applyFont="1" applyAlignment="1">
      <alignment horizontal="center"/>
    </xf>
    <xf numFmtId="0" fontId="3" fillId="0" borderId="3" xfId="2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0" fontId="8" fillId="0" borderId="0" xfId="0" applyFont="1"/>
    <xf numFmtId="0" fontId="2" fillId="0" borderId="2" xfId="1" quotePrefix="1" applyFont="1" applyAlignment="1">
      <alignment horizontal="left"/>
    </xf>
    <xf numFmtId="0" fontId="10" fillId="0" borderId="0" xfId="0" applyFont="1" applyAlignment="1">
      <alignment horizontal="right"/>
    </xf>
    <xf numFmtId="0" fontId="0" fillId="0" borderId="0" xfId="0" quotePrefix="1" applyFont="1" applyAlignment="1">
      <alignment horizontal="left"/>
    </xf>
    <xf numFmtId="10" fontId="12" fillId="0" borderId="0" xfId="5" applyNumberFormat="1" applyFont="1" applyAlignment="1">
      <alignment horizontal="left"/>
    </xf>
    <xf numFmtId="0" fontId="11" fillId="0" borderId="0" xfId="0" quotePrefix="1" applyFont="1" applyAlignment="1">
      <alignment horizontal="right"/>
    </xf>
    <xf numFmtId="0" fontId="8" fillId="0" borderId="0" xfId="0" applyFont="1" applyAlignment="1">
      <alignment horizontal="center"/>
    </xf>
    <xf numFmtId="0" fontId="13" fillId="3" borderId="8" xfId="0" pivotButton="1" applyFont="1" applyFill="1" applyBorder="1" applyAlignment="1">
      <alignment horizontal="center"/>
    </xf>
    <xf numFmtId="4" fontId="13" fillId="3" borderId="9" xfId="0" applyNumberFormat="1" applyFont="1" applyFill="1" applyBorder="1" applyAlignment="1">
      <alignment horizontal="center"/>
    </xf>
    <xf numFmtId="4" fontId="13" fillId="3" borderId="10" xfId="0" applyNumberFormat="1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4" fontId="0" fillId="0" borderId="9" xfId="0" applyNumberFormat="1" applyFont="1" applyBorder="1" applyAlignment="1">
      <alignment horizontal="center"/>
    </xf>
    <xf numFmtId="4" fontId="0" fillId="0" borderId="10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4" fontId="0" fillId="0" borderId="6" xfId="0" applyNumberFormat="1" applyFont="1" applyBorder="1" applyAlignment="1">
      <alignment horizontal="center"/>
    </xf>
    <xf numFmtId="4" fontId="0" fillId="0" borderId="7" xfId="0" applyNumberFormat="1" applyFont="1" applyBorder="1" applyAlignment="1">
      <alignment horizontal="center"/>
    </xf>
    <xf numFmtId="0" fontId="13" fillId="3" borderId="9" xfId="0" pivotButton="1" applyFont="1" applyFill="1" applyBorder="1" applyAlignment="1">
      <alignment horizontal="left"/>
    </xf>
    <xf numFmtId="0" fontId="0" fillId="0" borderId="9" xfId="0" applyFont="1" applyBorder="1" applyAlignment="1">
      <alignment horizontal="left"/>
    </xf>
    <xf numFmtId="4" fontId="0" fillId="0" borderId="0" xfId="0" applyNumberFormat="1" applyFont="1" applyAlignment="1">
      <alignment horizontal="center" vertical="center" wrapText="1"/>
    </xf>
    <xf numFmtId="4" fontId="0" fillId="0" borderId="0" xfId="0" applyNumberFormat="1" applyFont="1" applyAlignment="1">
      <alignment horizontal="center"/>
    </xf>
    <xf numFmtId="4" fontId="5" fillId="0" borderId="4" xfId="4" applyNumberFormat="1" applyFont="1" applyAlignment="1">
      <alignment horizontal="center"/>
    </xf>
    <xf numFmtId="4" fontId="0" fillId="0" borderId="0" xfId="5" applyNumberFormat="1" applyFont="1" applyAlignment="1">
      <alignment horizontal="center"/>
    </xf>
    <xf numFmtId="0" fontId="0" fillId="0" borderId="0" xfId="0" applyFont="1" applyAlignment="1">
      <alignment horizontal="center"/>
    </xf>
  </cellXfs>
  <cellStyles count="6">
    <cellStyle name="Neutral" xfId="3" builtinId="28"/>
    <cellStyle name="Normal" xfId="0" builtinId="0"/>
    <cellStyle name="Porcentaje" xfId="5" builtinId="5"/>
    <cellStyle name="Título 1" xfId="1" builtinId="16"/>
    <cellStyle name="Título 3" xfId="2" builtinId="18"/>
    <cellStyle name="Total" xfId="4" builtinId="25"/>
  </cellStyles>
  <dxfs count="3">
    <dxf>
      <font>
        <name val="Calibri"/>
        <scheme val="minor"/>
      </font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  <c:spPr>
          <a:solidFill>
            <a:schemeClr val="accent6"/>
          </a:solidFill>
          <a:ln>
            <a:solidFill>
              <a:schemeClr val="tx1"/>
            </a:solidFill>
          </a:ln>
        </c:spPr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</c:pivotFmts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Suma de SALDO ACTUAL</c:v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'60'!$D$4:$D$9</c:f>
              <c:strCache>
                <c:ptCount val="6"/>
                <c:pt idx="0">
                  <c:v>Cuenta 1</c:v>
                </c:pt>
                <c:pt idx="1">
                  <c:v>Cuenta 2</c:v>
                </c:pt>
                <c:pt idx="2">
                  <c:v>Cuenta 3</c:v>
                </c:pt>
                <c:pt idx="3">
                  <c:v>Cuenta 4</c:v>
                </c:pt>
                <c:pt idx="4">
                  <c:v>Cuenta 5</c:v>
                </c:pt>
                <c:pt idx="5">
                  <c:v>Cuenta 6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21454.85</c:v>
              </c:pt>
              <c:pt idx="1">
                <c:v>99818.82</c:v>
              </c:pt>
              <c:pt idx="2">
                <c:v>102282.3</c:v>
              </c:pt>
              <c:pt idx="3">
                <c:v>1528.81</c:v>
              </c:pt>
              <c:pt idx="4">
                <c:v>21510</c:v>
              </c:pt>
              <c:pt idx="5">
                <c:v>23032.799999999999</c:v>
              </c:pt>
            </c:numLit>
          </c:val>
        </c:ser>
        <c:ser>
          <c:idx val="1"/>
          <c:order val="1"/>
          <c:tx>
            <c:v>Suma de SALDO ANTERIOR</c:v>
          </c:tx>
          <c:invertIfNegative val="0"/>
          <c:cat>
            <c:strRef>
              <c:f>'60'!$D$4:$D$9</c:f>
              <c:strCache>
                <c:ptCount val="6"/>
                <c:pt idx="0">
                  <c:v>Cuenta 1</c:v>
                </c:pt>
                <c:pt idx="1">
                  <c:v>Cuenta 2</c:v>
                </c:pt>
                <c:pt idx="2">
                  <c:v>Cuenta 3</c:v>
                </c:pt>
                <c:pt idx="3">
                  <c:v>Cuenta 4</c:v>
                </c:pt>
                <c:pt idx="4">
                  <c:v>Cuenta 5</c:v>
                </c:pt>
                <c:pt idx="5">
                  <c:v>Cuenta 6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16786.29</c:v>
              </c:pt>
              <c:pt idx="1">
                <c:v>96797.77</c:v>
              </c:pt>
              <c:pt idx="2">
                <c:v>131588.69</c:v>
              </c:pt>
              <c:pt idx="3">
                <c:v>174.17</c:v>
              </c:pt>
              <c:pt idx="4">
                <c:v>21240</c:v>
              </c:pt>
              <c:pt idx="5">
                <c:v>20571.8</c:v>
              </c:pt>
            </c:numLit>
          </c:val>
        </c:ser>
        <c:ser>
          <c:idx val="2"/>
          <c:order val="2"/>
          <c:tx>
            <c:v>Suma de SALDO AÑO3</c:v>
          </c:tx>
          <c:invertIfNegative val="0"/>
          <c:cat>
            <c:strRef>
              <c:f>'60'!$D$4:$D$9</c:f>
              <c:strCache>
                <c:ptCount val="6"/>
                <c:pt idx="0">
                  <c:v>Cuenta 1</c:v>
                </c:pt>
                <c:pt idx="1">
                  <c:v>Cuenta 2</c:v>
                </c:pt>
                <c:pt idx="2">
                  <c:v>Cuenta 3</c:v>
                </c:pt>
                <c:pt idx="3">
                  <c:v>Cuenta 4</c:v>
                </c:pt>
                <c:pt idx="4">
                  <c:v>Cuenta 5</c:v>
                </c:pt>
                <c:pt idx="5">
                  <c:v>Cuenta 6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22065.9</c:v>
              </c:pt>
              <c:pt idx="1">
                <c:v>93781.4</c:v>
              </c:pt>
              <c:pt idx="2">
                <c:v>129186.28</c:v>
              </c:pt>
              <c:pt idx="3">
                <c:v>2168.73</c:v>
              </c:pt>
              <c:pt idx="4">
                <c:v>21247.69</c:v>
              </c:pt>
              <c:pt idx="5">
                <c:v>16440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8781952"/>
        <c:axId val="62707584"/>
        <c:axId val="0"/>
      </c:bar3DChart>
      <c:catAx>
        <c:axId val="48781952"/>
        <c:scaling>
          <c:orientation val="minMax"/>
        </c:scaling>
        <c:delete val="0"/>
        <c:axPos val="b"/>
        <c:majorTickMark val="none"/>
        <c:minorTickMark val="none"/>
        <c:tickLblPos val="nextTo"/>
        <c:crossAx val="62707584"/>
        <c:crosses val="autoZero"/>
        <c:auto val="1"/>
        <c:lblAlgn val="ctr"/>
        <c:lblOffset val="100"/>
        <c:noMultiLvlLbl val="0"/>
      </c:catAx>
      <c:valAx>
        <c:axId val="627075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87819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5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  <c:extLst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98010</xdr:colOff>
      <xdr:row>11</xdr:row>
      <xdr:rowOff>171979</xdr:rowOff>
    </xdr:from>
    <xdr:to>
      <xdr:col>6</xdr:col>
      <xdr:colOff>2035969</xdr:colOff>
      <xdr:row>27</xdr:row>
      <xdr:rowOff>35718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\..\Ejemplo%20MUM%20-%20Original%20-%20copia\Analisis\ConclusionPruebasMum_Prueba%20compras%20M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7"/>
  <sheetViews>
    <sheetView showGridLines="0" tabSelected="1" topLeftCell="A22" zoomScaleNormal="100" workbookViewId="0">
      <selection activeCell="I12" sqref="I12"/>
    </sheetView>
  </sheetViews>
  <sheetFormatPr baseColWidth="10" defaultRowHeight="15" x14ac:dyDescent="0.25"/>
  <cols>
    <col min="1" max="1" width="5.140625" style="2" customWidth="1"/>
    <col min="2" max="2" width="30.85546875" style="2" customWidth="1"/>
    <col min="3" max="3" width="11.42578125" style="2"/>
    <col min="4" max="4" width="35.7109375" style="5" customWidth="1"/>
    <col min="5" max="5" width="22.5703125" style="2" customWidth="1"/>
    <col min="6" max="6" width="24.5703125" style="2" bestFit="1" customWidth="1"/>
    <col min="7" max="7" width="20.7109375" style="4" bestFit="1" customWidth="1"/>
    <col min="8" max="8" width="4.85546875" style="4" bestFit="1" customWidth="1"/>
    <col min="9" max="9" width="27.7109375" style="4" customWidth="1"/>
    <col min="10" max="11" width="20.7109375" style="4" customWidth="1"/>
    <col min="12" max="13" width="45.5703125" style="2" bestFit="1" customWidth="1"/>
    <col min="14" max="14" width="12.5703125" style="2" bestFit="1" customWidth="1"/>
    <col min="15" max="16384" width="11.42578125" style="2"/>
  </cols>
  <sheetData>
    <row r="1" spans="2:11" ht="20.25" thickBot="1" x14ac:dyDescent="0.35">
      <c r="B1" s="15" t="s">
        <v>17</v>
      </c>
      <c r="C1" s="3"/>
      <c r="D1" s="3"/>
      <c r="E1" s="3"/>
      <c r="F1" s="3"/>
      <c r="G1" s="3"/>
    </row>
    <row r="2" spans="2:11" ht="15.75" thickTop="1" x14ac:dyDescent="0.25"/>
    <row r="3" spans="2:11" x14ac:dyDescent="0.25">
      <c r="C3" s="21" t="s">
        <v>10</v>
      </c>
      <c r="D3" s="31" t="s">
        <v>9</v>
      </c>
      <c r="E3" s="22" t="s">
        <v>31</v>
      </c>
      <c r="F3" s="22" t="s">
        <v>32</v>
      </c>
      <c r="G3" s="23" t="s">
        <v>33</v>
      </c>
      <c r="J3" s="2"/>
      <c r="K3" s="2"/>
    </row>
    <row r="4" spans="2:11" x14ac:dyDescent="0.25">
      <c r="C4" s="24">
        <v>601</v>
      </c>
      <c r="D4" s="32" t="s">
        <v>25</v>
      </c>
      <c r="E4" s="25">
        <v>21454.85</v>
      </c>
      <c r="F4" s="25">
        <v>16786.29</v>
      </c>
      <c r="G4" s="26">
        <v>22065.9</v>
      </c>
      <c r="J4" s="2"/>
      <c r="K4" s="2"/>
    </row>
    <row r="5" spans="2:11" x14ac:dyDescent="0.25">
      <c r="C5" s="24">
        <v>602</v>
      </c>
      <c r="D5" s="32" t="s">
        <v>26</v>
      </c>
      <c r="E5" s="25">
        <v>99818.82</v>
      </c>
      <c r="F5" s="25">
        <v>96797.77</v>
      </c>
      <c r="G5" s="26">
        <v>93781.4</v>
      </c>
      <c r="J5" s="2"/>
      <c r="K5" s="2"/>
    </row>
    <row r="6" spans="2:11" x14ac:dyDescent="0.25">
      <c r="C6" s="24">
        <v>603</v>
      </c>
      <c r="D6" s="32" t="s">
        <v>27</v>
      </c>
      <c r="E6" s="25">
        <v>102282.3</v>
      </c>
      <c r="F6" s="25">
        <v>131588.69</v>
      </c>
      <c r="G6" s="26">
        <v>129186.28</v>
      </c>
      <c r="J6" s="2"/>
      <c r="K6" s="2"/>
    </row>
    <row r="7" spans="2:11" x14ac:dyDescent="0.25">
      <c r="C7" s="24">
        <v>604</v>
      </c>
      <c r="D7" s="32" t="s">
        <v>28</v>
      </c>
      <c r="E7" s="25">
        <v>1528.81</v>
      </c>
      <c r="F7" s="25">
        <v>174.17</v>
      </c>
      <c r="G7" s="26">
        <v>2168.73</v>
      </c>
      <c r="J7" s="2"/>
      <c r="K7" s="2"/>
    </row>
    <row r="8" spans="2:11" x14ac:dyDescent="0.25">
      <c r="C8" s="24">
        <v>605</v>
      </c>
      <c r="D8" s="32" t="s">
        <v>29</v>
      </c>
      <c r="E8" s="25">
        <v>21510</v>
      </c>
      <c r="F8" s="25">
        <v>21240</v>
      </c>
      <c r="G8" s="26">
        <v>21247.69</v>
      </c>
      <c r="J8" s="2"/>
      <c r="K8" s="2"/>
    </row>
    <row r="9" spans="2:11" x14ac:dyDescent="0.25">
      <c r="C9" s="24">
        <v>606</v>
      </c>
      <c r="D9" s="32" t="s">
        <v>30</v>
      </c>
      <c r="E9" s="25">
        <v>23032.799999999999</v>
      </c>
      <c r="F9" s="25">
        <v>20571.8</v>
      </c>
      <c r="G9" s="26">
        <v>16440</v>
      </c>
      <c r="J9" s="2"/>
      <c r="K9" s="2"/>
    </row>
    <row r="10" spans="2:11" x14ac:dyDescent="0.25">
      <c r="C10" s="27" t="s">
        <v>7</v>
      </c>
      <c r="D10" s="28"/>
      <c r="E10" s="29">
        <v>269627.58</v>
      </c>
      <c r="F10" s="29">
        <v>287158.72000000003</v>
      </c>
      <c r="G10" s="30">
        <v>284890</v>
      </c>
      <c r="J10" s="2"/>
      <c r="K10" s="2"/>
    </row>
    <row r="11" spans="2:11" x14ac:dyDescent="0.25">
      <c r="D11" s="2"/>
      <c r="E11" s="6" t="s">
        <v>1</v>
      </c>
      <c r="G11" s="2"/>
      <c r="J11" s="2"/>
      <c r="K11" s="2"/>
    </row>
    <row r="12" spans="2:11" x14ac:dyDescent="0.25">
      <c r="G12" s="2"/>
      <c r="H12" s="2"/>
      <c r="I12" s="2"/>
      <c r="J12" s="2"/>
      <c r="K12" s="2"/>
    </row>
    <row r="15" spans="2:11" ht="15.75" thickBot="1" x14ac:dyDescent="0.3">
      <c r="B15" s="1" t="s">
        <v>11</v>
      </c>
    </row>
    <row r="16" spans="2:11" ht="15.75" thickBot="1" x14ac:dyDescent="0.3">
      <c r="B16" s="7">
        <v>12000</v>
      </c>
    </row>
    <row r="19" spans="2:14" x14ac:dyDescent="0.25">
      <c r="B19" s="1" t="s">
        <v>8</v>
      </c>
      <c r="N19" s="2" t="s">
        <v>2</v>
      </c>
    </row>
    <row r="20" spans="2:14" ht="15.75" thickBot="1" x14ac:dyDescent="0.3">
      <c r="B20" s="1" t="s">
        <v>14</v>
      </c>
      <c r="N20" s="2" t="s">
        <v>23</v>
      </c>
    </row>
    <row r="21" spans="2:14" ht="15.75" thickBot="1" x14ac:dyDescent="0.3">
      <c r="B21" s="7">
        <v>7500</v>
      </c>
      <c r="N21" s="2" t="s">
        <v>18</v>
      </c>
    </row>
    <row r="22" spans="2:14" x14ac:dyDescent="0.25">
      <c r="N22" s="2" t="s">
        <v>19</v>
      </c>
    </row>
    <row r="30" spans="2:14" x14ac:dyDescent="0.25">
      <c r="E30" s="8"/>
      <c r="F30" s="8"/>
      <c r="G30" s="2"/>
      <c r="H30" s="2"/>
      <c r="J30" s="2"/>
      <c r="K30" s="2"/>
    </row>
    <row r="31" spans="2:14" ht="15.75" thickBot="1" x14ac:dyDescent="0.3">
      <c r="B31" s="9" t="s">
        <v>6</v>
      </c>
      <c r="C31" s="10" t="s">
        <v>12</v>
      </c>
      <c r="D31" s="10" t="s">
        <v>13</v>
      </c>
      <c r="E31" s="10" t="s">
        <v>5</v>
      </c>
      <c r="F31" s="10" t="s">
        <v>4</v>
      </c>
      <c r="G31" s="11" t="s">
        <v>3</v>
      </c>
    </row>
    <row r="32" spans="2:14" x14ac:dyDescent="0.25">
      <c r="B32" s="8" t="s">
        <v>2</v>
      </c>
      <c r="C32" s="20">
        <v>601</v>
      </c>
      <c r="D32" s="14" t="s">
        <v>25</v>
      </c>
      <c r="E32" s="33">
        <v>21454.85</v>
      </c>
      <c r="F32" s="34"/>
      <c r="G32" s="34">
        <f t="shared" ref="G32:G37" si="0">+E32-F32</f>
        <v>21454.85</v>
      </c>
    </row>
    <row r="33" spans="2:9" x14ac:dyDescent="0.25">
      <c r="B33" s="8" t="s">
        <v>23</v>
      </c>
      <c r="C33" s="20">
        <v>602</v>
      </c>
      <c r="D33" s="14" t="s">
        <v>26</v>
      </c>
      <c r="E33" s="33">
        <v>99818.82</v>
      </c>
      <c r="F33" s="34">
        <v>2000</v>
      </c>
      <c r="G33" s="34">
        <f t="shared" si="0"/>
        <v>97818.82</v>
      </c>
    </row>
    <row r="34" spans="2:9" x14ac:dyDescent="0.25">
      <c r="B34" s="8" t="s">
        <v>2</v>
      </c>
      <c r="C34" s="20">
        <v>603</v>
      </c>
      <c r="D34" s="14" t="s">
        <v>27</v>
      </c>
      <c r="E34" s="33">
        <v>104282.3</v>
      </c>
      <c r="F34" s="34"/>
      <c r="G34" s="34">
        <f t="shared" si="0"/>
        <v>104282.3</v>
      </c>
    </row>
    <row r="35" spans="2:9" x14ac:dyDescent="0.25">
      <c r="B35" s="8" t="s">
        <v>18</v>
      </c>
      <c r="C35" s="20">
        <v>604</v>
      </c>
      <c r="D35" s="14" t="s">
        <v>28</v>
      </c>
      <c r="E35" s="33">
        <v>1528.81</v>
      </c>
      <c r="F35" s="34"/>
      <c r="G35" s="34">
        <f t="shared" si="0"/>
        <v>1528.81</v>
      </c>
    </row>
    <row r="36" spans="2:9" x14ac:dyDescent="0.25">
      <c r="B36" s="8" t="s">
        <v>2</v>
      </c>
      <c r="C36" s="20">
        <v>605</v>
      </c>
      <c r="D36" s="14" t="s">
        <v>29</v>
      </c>
      <c r="E36" s="33">
        <v>21510</v>
      </c>
      <c r="F36" s="34"/>
      <c r="G36" s="34">
        <f t="shared" si="0"/>
        <v>21510</v>
      </c>
    </row>
    <row r="37" spans="2:9" x14ac:dyDescent="0.25">
      <c r="B37" s="8" t="s">
        <v>2</v>
      </c>
      <c r="C37" s="20">
        <v>606</v>
      </c>
      <c r="D37" s="14" t="s">
        <v>30</v>
      </c>
      <c r="E37" s="33">
        <v>23032.799999999999</v>
      </c>
      <c r="F37" s="34"/>
      <c r="G37" s="34">
        <f t="shared" si="0"/>
        <v>23032.799999999999</v>
      </c>
    </row>
    <row r="38" spans="2:9" x14ac:dyDescent="0.25">
      <c r="E38" s="34"/>
      <c r="F38" s="34"/>
      <c r="G38" s="34"/>
    </row>
    <row r="39" spans="2:9" ht="15.75" thickBot="1" x14ac:dyDescent="0.3">
      <c r="E39" s="35">
        <f>SUM(E32:E38)</f>
        <v>271627.58</v>
      </c>
      <c r="F39" s="35">
        <f>SUM(F32:F38)</f>
        <v>2000</v>
      </c>
      <c r="G39" s="35">
        <f>SUM(G32:G38)</f>
        <v>269627.58</v>
      </c>
      <c r="H39" s="12" t="s">
        <v>1</v>
      </c>
      <c r="I39"/>
    </row>
    <row r="40" spans="2:9" ht="15.75" thickTop="1" x14ac:dyDescent="0.25">
      <c r="F40" s="16" t="s">
        <v>0</v>
      </c>
      <c r="H40" s="12"/>
      <c r="I40"/>
    </row>
    <row r="41" spans="2:9" x14ac:dyDescent="0.25">
      <c r="B41" s="13" t="s">
        <v>15</v>
      </c>
      <c r="D41" s="19" t="s">
        <v>24</v>
      </c>
      <c r="E41" s="18">
        <f>+B21/E43</f>
        <v>4.4045115117781045E-2</v>
      </c>
    </row>
    <row r="42" spans="2:9" x14ac:dyDescent="0.25">
      <c r="B42" t="s">
        <v>16</v>
      </c>
    </row>
    <row r="43" spans="2:9" x14ac:dyDescent="0.25">
      <c r="D43" s="5" t="s">
        <v>20</v>
      </c>
      <c r="E43" s="36">
        <f>SUMIF($B$32:$B$37,"Muestreo",$E$32:$E$37)</f>
        <v>170279.94999999998</v>
      </c>
      <c r="F43" s="36">
        <f>SUMIF($B$32:$B$37,"Muestreo",$F$32:$F$37)</f>
        <v>0</v>
      </c>
      <c r="G43" s="36">
        <f>+E43-F43</f>
        <v>170279.94999999998</v>
      </c>
    </row>
    <row r="44" spans="2:9" x14ac:dyDescent="0.25">
      <c r="D44" s="17" t="s">
        <v>21</v>
      </c>
      <c r="E44" s="36">
        <f>SUMIF($B$32:B38,"Analítica",$E$32:E38)</f>
        <v>99818.82</v>
      </c>
      <c r="F44" s="36">
        <f>SUMIF($B$32:$B$37,"Analítica",$F$32:$F$37)</f>
        <v>2000</v>
      </c>
      <c r="G44" s="36">
        <f>+E44-F44</f>
        <v>97818.82</v>
      </c>
    </row>
    <row r="45" spans="2:9" x14ac:dyDescent="0.25">
      <c r="D45" s="5" t="s">
        <v>22</v>
      </c>
      <c r="E45" s="36">
        <f>SUMIF($B$32:B39,"Inmaterial",$E$32:E39)</f>
        <v>1528.81</v>
      </c>
      <c r="F45" s="36">
        <f>SUMIF($B$32:$B$37,"Inmaterial",$F$32:$F$37)</f>
        <v>0</v>
      </c>
      <c r="G45" s="36">
        <f>+E45-F45</f>
        <v>1528.81</v>
      </c>
    </row>
    <row r="46" spans="2:9" x14ac:dyDescent="0.25">
      <c r="E46" s="37"/>
      <c r="F46" s="37"/>
      <c r="G46" s="37"/>
    </row>
    <row r="47" spans="2:9" x14ac:dyDescent="0.25">
      <c r="E47" s="34">
        <f>SUM(E43:E46)</f>
        <v>271627.58</v>
      </c>
      <c r="F47" s="34">
        <f>SUM(F43:F46)</f>
        <v>2000</v>
      </c>
      <c r="G47" s="36">
        <f>+E47-F47</f>
        <v>269627.58</v>
      </c>
      <c r="H47" s="12" t="s">
        <v>1</v>
      </c>
    </row>
  </sheetData>
  <dataValidations count="1">
    <dataValidation type="list" allowBlank="1" showInputMessage="1" showErrorMessage="1" sqref="B32:B37">
      <formula1>metodos</formula1>
    </dataValidation>
  </dataValidations>
  <hyperlinks>
    <hyperlink ref="B42" r:id="rId1"/>
  </hyperlinks>
  <pageMargins left="0.7" right="0.7" top="0.75" bottom="0.75" header="0.3" footer="0.3"/>
  <pageSetup paperSize="9" scale="6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60</vt:lpstr>
      <vt:lpstr>'60'!Área_de_impresión</vt:lpstr>
      <vt:lpstr>metodos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cp:lastPrinted>2013-03-14T12:38:17Z</cp:lastPrinted>
  <dcterms:created xsi:type="dcterms:W3CDTF">2013-03-07T11:34:34Z</dcterms:created>
  <dcterms:modified xsi:type="dcterms:W3CDTF">2013-03-14T12:38:26Z</dcterms:modified>
</cp:coreProperties>
</file>